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Indemnité de rupture " sheetId="1" r:id="rId1"/>
    <sheet name="Feuil1" sheetId="2" state="hidden" r:id="rId2"/>
  </sheets>
  <definedNames>
    <definedName name="oui_non">'Feuil1'!$A$1:$A$2</definedName>
  </definedNames>
  <calcPr fullCalcOnLoad="1" fullPrecision="0"/>
</workbook>
</file>

<file path=xl/comments1.xml><?xml version="1.0" encoding="utf-8"?>
<comments xmlns="http://schemas.openxmlformats.org/spreadsheetml/2006/main">
  <authors>
    <author>unsa</author>
    <author>Unsa</author>
  </authors>
  <commentList>
    <comment ref="O7" authorId="0">
      <text>
        <r>
          <rPr>
            <sz val="9"/>
            <rFont val="Tahoma"/>
            <family val="2"/>
          </rPr>
          <t xml:space="preserve">Indiquer la date effective de rupture du contrat (fin du préavis) uniquement sous la forme 00/00/0000
</t>
        </r>
      </text>
    </comment>
    <comment ref="G10" authorId="0">
      <text>
        <r>
          <rPr>
            <sz val="9"/>
            <rFont val="Tahoma"/>
            <family val="2"/>
          </rPr>
          <t xml:space="preserve">Indiquer le nombre total de mois exercés durant le contrat 
</t>
        </r>
        <r>
          <rPr>
            <b/>
            <sz val="11"/>
            <rFont val="Tahoma"/>
            <family val="2"/>
          </rPr>
          <t>ou</t>
        </r>
        <r>
          <rPr>
            <sz val="9"/>
            <rFont val="Tahoma"/>
            <family val="2"/>
          </rPr>
          <t xml:space="preserve">  pour chaque période séparément en cas d'exercice à temps plein et à temps partiel durant le contrat </t>
        </r>
      </text>
    </comment>
    <comment ref="D11" authorId="0">
      <text>
        <r>
          <rPr>
            <sz val="9"/>
            <rFont val="Tahoma"/>
            <family val="2"/>
          </rPr>
          <t>Indiquer les 12 salaires bruts compris les heures supplémentaires ou complémentaires &amp; congés payés</t>
        </r>
      </text>
    </comment>
    <comment ref="G11" authorId="0">
      <text>
        <r>
          <rPr>
            <sz val="9"/>
            <rFont val="Tahoma"/>
            <family val="2"/>
          </rPr>
          <t xml:space="preserve">Indiquer les 3 salaires bruts compris les heures supplémentaires ou complémentaires &amp; congés payés
</t>
        </r>
        <r>
          <rPr>
            <b/>
            <sz val="9"/>
            <rFont val="Tahoma"/>
            <family val="2"/>
          </rPr>
          <t>RAPPEL</t>
        </r>
        <r>
          <rPr>
            <sz val="9"/>
            <rFont val="Tahoma"/>
            <family val="2"/>
          </rPr>
          <t xml:space="preserve"> congés payés proratisés le cas échéant - voir commentaire ci-contre 
</t>
        </r>
      </text>
    </comment>
    <comment ref="B11" authorId="0">
      <text>
        <r>
          <rPr>
            <sz val="9"/>
            <rFont val="Tahoma"/>
            <family val="2"/>
          </rPr>
          <t xml:space="preserve">12 mois de salaire complets précédant la rupture du contrat - si rupture au cours du mois sont indiqués les 12 mois </t>
        </r>
        <r>
          <rPr>
            <u val="single"/>
            <sz val="9"/>
            <rFont val="Tahoma"/>
            <family val="2"/>
          </rPr>
          <t xml:space="preserve">complets </t>
        </r>
        <r>
          <rPr>
            <sz val="9"/>
            <rFont val="Tahoma"/>
            <family val="2"/>
          </rPr>
          <t xml:space="preserve">précédents  celui de la date de rupture. </t>
        </r>
      </text>
    </comment>
    <comment ref="E11" authorId="0">
      <text>
        <r>
          <rPr>
            <sz val="9"/>
            <rFont val="Tahoma"/>
            <family val="2"/>
          </rPr>
          <t xml:space="preserve"> 3 mois de salaire complets précédant la rupture du contrat - si rupture au cours du mois sont indiqués les 3 mois </t>
        </r>
        <r>
          <rPr>
            <u val="single"/>
            <sz val="9"/>
            <rFont val="Tahoma"/>
            <family val="2"/>
          </rPr>
          <t>complets</t>
        </r>
        <r>
          <rPr>
            <sz val="9"/>
            <rFont val="Tahoma"/>
            <family val="2"/>
          </rPr>
          <t xml:space="preserve"> précédents  celui de la date de rupture.
</t>
        </r>
        <r>
          <rPr>
            <b/>
            <sz val="9"/>
            <rFont val="Tahoma"/>
            <family val="2"/>
          </rPr>
          <t>ATTENTION</t>
        </r>
        <r>
          <rPr>
            <sz val="9"/>
            <rFont val="Tahoma"/>
            <family val="2"/>
          </rPr>
          <t xml:space="preserve"> Les congés payés </t>
        </r>
        <r>
          <rPr>
            <u val="single"/>
            <sz val="9"/>
            <rFont val="Tahoma"/>
            <family val="2"/>
          </rPr>
          <t>annuels</t>
        </r>
        <r>
          <rPr>
            <sz val="9"/>
            <rFont val="Tahoma"/>
            <family val="2"/>
          </rPr>
          <t xml:space="preserve"> - ou prime </t>
        </r>
        <r>
          <rPr>
            <u val="single"/>
            <sz val="9"/>
            <rFont val="Tahoma"/>
            <family val="2"/>
          </rPr>
          <t>annuelle</t>
        </r>
        <r>
          <rPr>
            <sz val="9"/>
            <rFont val="Tahoma"/>
            <family val="2"/>
          </rPr>
          <t xml:space="preserve"> - </t>
        </r>
        <r>
          <rPr>
            <u val="single"/>
            <sz val="9"/>
            <rFont val="Tahoma"/>
            <family val="2"/>
          </rPr>
          <t>versés en une fois</t>
        </r>
        <r>
          <rPr>
            <sz val="9"/>
            <rFont val="Tahoma"/>
            <family val="2"/>
          </rPr>
          <t xml:space="preserve"> au cours de ces 3 mois sont calculés au prorata des 3 mois   </t>
        </r>
      </text>
    </comment>
    <comment ref="O8" authorId="0">
      <text>
        <r>
          <rPr>
            <sz val="9"/>
            <rFont val="Tahoma"/>
            <family val="2"/>
          </rPr>
          <t>Si le</t>
        </r>
        <r>
          <rPr>
            <b/>
            <u val="single"/>
            <sz val="9"/>
            <rFont val="Tahoma"/>
            <family val="2"/>
          </rPr>
          <t xml:space="preserve"> dernier mois est entiérement travaillé et donc rémunéré </t>
        </r>
        <r>
          <rPr>
            <sz val="9"/>
            <rFont val="Tahoma"/>
            <family val="2"/>
          </rPr>
          <t xml:space="preserve"> 
valider  </t>
        </r>
        <r>
          <rPr>
            <b/>
            <sz val="9"/>
            <color indexed="10"/>
            <rFont val="Tahoma"/>
            <family val="2"/>
          </rPr>
          <t xml:space="preserve">oui </t>
        </r>
        <r>
          <rPr>
            <sz val="9"/>
            <rFont val="Tahoma"/>
            <family val="2"/>
          </rPr>
          <t xml:space="preserve">
S</t>
        </r>
        <r>
          <rPr>
            <b/>
            <u val="single"/>
            <sz val="9"/>
            <rFont val="Tahoma"/>
            <family val="2"/>
          </rPr>
          <t xml:space="preserve"> la fin du  contrat intervient au cours du dernier mois</t>
        </r>
        <r>
          <rPr>
            <sz val="9"/>
            <rFont val="Tahoma"/>
            <family val="2"/>
          </rPr>
          <t xml:space="preserve"> et que celui-ci est partiellement rémunéré  
valider </t>
        </r>
        <r>
          <rPr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non</t>
        </r>
      </text>
    </comment>
    <comment ref="T5" authorId="0">
      <text>
        <r>
          <rPr>
            <b/>
            <sz val="9"/>
            <rFont val="Tahoma"/>
            <family val="2"/>
          </rPr>
          <t>Saisir l'année</t>
        </r>
      </text>
    </comment>
    <comment ref="U5" authorId="0">
      <text>
        <r>
          <rPr>
            <b/>
            <sz val="9"/>
            <rFont val="Tahoma"/>
            <family val="2"/>
          </rPr>
          <t>Saisir l'année</t>
        </r>
      </text>
    </comment>
    <comment ref="V5" authorId="0">
      <text>
        <r>
          <rPr>
            <b/>
            <sz val="9"/>
            <rFont val="Tahoma"/>
            <family val="2"/>
          </rPr>
          <t>Saisir l'année</t>
        </r>
      </text>
    </comment>
    <comment ref="W5" authorId="0">
      <text>
        <r>
          <rPr>
            <b/>
            <sz val="9"/>
            <rFont val="Tahoma"/>
            <family val="2"/>
          </rPr>
          <t xml:space="preserve">Saisir l'année
</t>
        </r>
      </text>
    </comment>
    <comment ref="X5" authorId="0">
      <text>
        <r>
          <rPr>
            <b/>
            <sz val="9"/>
            <rFont val="Tahoma"/>
            <family val="2"/>
          </rPr>
          <t>Saisir l'année</t>
        </r>
        <r>
          <rPr>
            <sz val="9"/>
            <rFont val="Tahoma"/>
            <family val="2"/>
          </rPr>
          <t xml:space="preserve">
</t>
        </r>
      </text>
    </comment>
    <comment ref="Y5" authorId="0">
      <text>
        <r>
          <rPr>
            <b/>
            <sz val="9"/>
            <rFont val="Tahoma"/>
            <family val="2"/>
          </rPr>
          <t>Saisir l'année</t>
        </r>
      </text>
    </comment>
    <comment ref="Z5" authorId="0">
      <text>
        <r>
          <rPr>
            <b/>
            <sz val="9"/>
            <rFont val="Tahoma"/>
            <family val="2"/>
          </rPr>
          <t>Saisir l'année</t>
        </r>
      </text>
    </comment>
    <comment ref="AA5" authorId="0">
      <text>
        <r>
          <rPr>
            <b/>
            <sz val="9"/>
            <rFont val="Tahoma"/>
            <family val="2"/>
          </rPr>
          <t>Saisir l'année</t>
        </r>
      </text>
    </comment>
    <comment ref="Y21" authorId="1">
      <text>
        <r>
          <rPr>
            <b/>
            <sz val="9"/>
            <rFont val="Tahoma"/>
            <family val="2"/>
          </rPr>
          <t>Si l'indemnité de rupture conventionnelle est plus favorable à l'indemnité de rupture (1/5ème) reporter la somme en cellule Q 50 du bulletin de salaire ANAMAAF &amp; SUPNAAFAM-UNSA</t>
        </r>
        <r>
          <rPr>
            <sz val="9"/>
            <rFont val="Tahoma"/>
            <family val="2"/>
          </rPr>
          <t xml:space="preserve">
</t>
        </r>
      </text>
    </comment>
    <comment ref="K13" authorId="1">
      <text>
        <r>
          <rPr>
            <b/>
            <sz val="9"/>
            <rFont val="Tahoma"/>
            <family val="2"/>
          </rPr>
          <t>Si l'indemnité de rupture légale (1/4) est plus favorable à l'indemnité de rupture conventionnelle ,reporter la moyenne en cellule Q 51 du bulletin de salaire ANAMAAF &amp; SUPNAAFAM-UNSA</t>
        </r>
      </text>
    </comment>
  </commentList>
</comments>
</file>

<file path=xl/sharedStrings.xml><?xml version="1.0" encoding="utf-8"?>
<sst xmlns="http://schemas.openxmlformats.org/spreadsheetml/2006/main" count="43" uniqueCount="41">
  <si>
    <t>Calcul du montant des indemnités de rupture</t>
  </si>
  <si>
    <t>Janvier</t>
  </si>
  <si>
    <t>Salaires bruts</t>
  </si>
  <si>
    <t>Moyenne retenue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</si>
  <si>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</si>
  <si>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</si>
  <si>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</si>
  <si>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</si>
  <si>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</si>
  <si>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</si>
  <si>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</si>
  <si>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</si>
  <si>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</si>
  <si>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</si>
  <si>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</si>
  <si>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</si>
  <si>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 xml:space="preserve">Calcul du montant des indemnités de rupture </t>
  </si>
  <si>
    <t xml:space="preserve">12 mois </t>
  </si>
  <si>
    <t xml:space="preserve"> 3  mois</t>
  </si>
  <si>
    <t>Indeminité de rupture conventionnelle</t>
  </si>
  <si>
    <t>MOIS</t>
  </si>
  <si>
    <t>Le versement des indemnités conventionnelles génère un délai de carence à l'ouverture des droits PÔLE EMPLOI contrairement au versement des indemnités légales.</t>
  </si>
  <si>
    <t>Date effective de rupture du contrat (fin du préavis)</t>
  </si>
  <si>
    <t>Date d'embauche</t>
  </si>
  <si>
    <t>Nombre total de mois exercés durant le contrat ou la période*</t>
  </si>
  <si>
    <t>INDIQUER SALAIRES NETS VERSES DURANT LA TOTALITE DU CONTRAT</t>
  </si>
  <si>
    <t>oui</t>
  </si>
  <si>
    <t>non</t>
  </si>
  <si>
    <t>Attention :Calcul sur le salaire NET ( BRUT - cotisations sociales) et  non sur salaire NET imposable ou montant à payer.</t>
  </si>
  <si>
    <t>Mois/Années</t>
  </si>
  <si>
    <t>Moyenne totale brute des 3 mois</t>
  </si>
  <si>
    <t>Aide mémoire nombre total de mois exercés durant le contrat</t>
  </si>
  <si>
    <t xml:space="preserve">Totaux </t>
  </si>
  <si>
    <t xml:space="preserve">Si le dernier mois est entièrement travaillé et donc rémunéré valider oui </t>
  </si>
  <si>
    <t xml:space="preserve">Si la fin du  contrat intervient au cours du dernier mois et que celui-ci est partiellement rémunéré valider  non
</t>
  </si>
  <si>
    <t>Indemnité de rupture légale (1/4)</t>
  </si>
  <si>
    <t>Moyenne totale brute des Mois totalement travaillés</t>
  </si>
  <si>
    <r>
      <rPr>
        <sz val="11"/>
        <color theme="1"/>
        <rFont val="Calibri"/>
        <family val="2"/>
      </rPr>
      <t>ANAMAAF &amp; SUPNAAFAM-UNSA préconisent le versement le plus favorable au salarié</t>
    </r>
    <r>
      <rPr>
        <sz val="11"/>
        <color theme="1"/>
        <rFont val="Calibri"/>
        <family val="2"/>
      </rPr>
      <t xml:space="preserve">
</t>
    </r>
  </si>
  <si>
    <r>
      <rPr>
        <sz val="11"/>
        <color indexed="14"/>
        <rFont val="Calibri"/>
        <family val="2"/>
      </rPr>
      <t>ANAMAAF &amp; SUPNAAFAM-UNSA préconisent le versement le plus favorable au salarié</t>
    </r>
    <r>
      <rPr>
        <sz val="11"/>
        <color indexed="8"/>
        <rFont val="Calibri"/>
        <family val="2"/>
      </rPr>
      <t xml:space="preserve">
</t>
    </r>
  </si>
  <si>
    <r>
      <t xml:space="preserve">* En cas de périodes d'activité modifiées au cours du contrat (Nb heures d'accueil/mois) le </t>
    </r>
    <r>
      <rPr>
        <b/>
        <sz val="10"/>
        <color indexed="8"/>
        <rFont val="Calibri"/>
        <family val="2"/>
      </rPr>
      <t>calcul est fait séparément  pour chaque période</t>
    </r>
    <r>
      <rPr>
        <sz val="10"/>
        <color indexed="8"/>
        <rFont val="Calibri"/>
        <family val="2"/>
      </rPr>
      <t xml:space="preserve">  à temps plein et à temps partiel</t>
    </r>
  </si>
  <si>
    <r>
      <t xml:space="preserve">Selon la CCN l'indemnité de rupture est versée à compter d'un an d'ancienneté - </t>
    </r>
    <r>
      <rPr>
        <b/>
        <sz val="10"/>
        <color indexed="8"/>
        <rFont val="Calibri"/>
        <family val="2"/>
      </rPr>
      <t>le Contrat ANAMAAF SUPNAFAM UNS</t>
    </r>
    <r>
      <rPr>
        <sz val="10"/>
        <color indexed="8"/>
        <rFont val="Calibri"/>
        <family val="2"/>
      </rPr>
      <t xml:space="preserve">A prévoit le versement </t>
    </r>
    <r>
      <rPr>
        <b/>
        <sz val="10"/>
        <color indexed="8"/>
        <rFont val="Calibri"/>
        <family val="2"/>
      </rPr>
      <t>sans condition d'ancienneté</t>
    </r>
    <r>
      <rPr>
        <sz val="10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</si>
</sst>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mmm\-yy;@"/>
    <numFmt numFmtId="166" formatCode="[$-40C]dddd\ d\ mmmm\ yyyy"/>
    <numFmt numFmtId="167" formatCode="#,##0.00\ [$€-1]"/>
    <numFmt numFmtId="168" formatCode="mmm\-yyyy"/>
    <numFmt numFmtId="169" formatCode="mmmm\-yyyy"/>
    <numFmt numFmtId="170" formatCode="0.000000"/>
    <numFmt numFmtId="171" formatCode="0.00000"/>
    <numFmt numFmtId="172" formatCode="0.0000"/>
    <numFmt numFmtId="173" formatCode="0.000"/>
    <numFmt numFmtId="174" formatCode="#,##0.00\ &quot;€&quot;&quot; Net&quot;"/>
    <numFmt numFmtId="175" formatCode="#,##0.00\ &quot;€&quot;&quot; Net Non soumis à cotisation&quot;"/>
    <numFmt numFmtId="176" formatCode="0,000.00&quot;€&quot;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u val="single"/>
      <sz val="9"/>
      <name val="Tahom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b/>
      <sz val="9"/>
      <color indexed="10"/>
      <name val="Tahom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56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sz val="9"/>
      <color indexed="10"/>
      <name val="Calibri"/>
      <family val="2"/>
    </font>
    <font>
      <sz val="11"/>
      <color indexed="18"/>
      <name val="Calibri"/>
      <family val="2"/>
    </font>
    <font>
      <sz val="10"/>
      <color indexed="18"/>
      <name val="Calibri"/>
      <family val="2"/>
    </font>
    <font>
      <sz val="14"/>
      <color indexed="18"/>
      <name val="Calibri"/>
      <family val="2"/>
    </font>
    <font>
      <sz val="12"/>
      <color indexed="18"/>
      <name val="Calibri"/>
      <family val="2"/>
    </font>
    <font>
      <b/>
      <sz val="11"/>
      <color indexed="56"/>
      <name val="Cambria"/>
      <family val="1"/>
    </font>
    <font>
      <b/>
      <sz val="11"/>
      <color indexed="8"/>
      <name val="Cambria"/>
      <family val="1"/>
    </font>
    <font>
      <sz val="10"/>
      <color indexed="56"/>
      <name val="Calibri"/>
      <family val="2"/>
    </font>
    <font>
      <sz val="12"/>
      <color indexed="56"/>
      <name val="Calibri"/>
      <family val="2"/>
    </font>
    <font>
      <b/>
      <sz val="8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6"/>
      <name val="Calibri"/>
      <family val="2"/>
    </font>
    <font>
      <sz val="12"/>
      <color indexed="8"/>
      <name val="Arial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3" tint="-0.4999699890613556"/>
      <name val="Calibri"/>
      <family val="2"/>
    </font>
    <font>
      <sz val="11"/>
      <color theme="3" tint="-0.4999699890613556"/>
      <name val="Calibri"/>
      <family val="2"/>
    </font>
    <font>
      <sz val="14"/>
      <color theme="3" tint="-0.4999699890613556"/>
      <name val="Calibri"/>
      <family val="2"/>
    </font>
    <font>
      <sz val="9"/>
      <color rgb="FFFF0000"/>
      <name val="Calibri"/>
      <family val="2"/>
    </font>
    <font>
      <b/>
      <sz val="11"/>
      <color theme="3" tint="-0.4999699890613556"/>
      <name val="Calibri"/>
      <family val="2"/>
    </font>
    <font>
      <sz val="11"/>
      <color theme="4" tint="-0.4999699890613556"/>
      <name val="Calibri"/>
      <family val="2"/>
    </font>
    <font>
      <sz val="10"/>
      <color theme="4" tint="-0.4999699890613556"/>
      <name val="Calibri"/>
      <family val="2"/>
    </font>
    <font>
      <sz val="14"/>
      <color theme="4" tint="-0.4999699890613556"/>
      <name val="Calibri"/>
      <family val="2"/>
    </font>
    <font>
      <b/>
      <sz val="12"/>
      <color rgb="FF7030A0"/>
      <name val="Calibri"/>
      <family val="2"/>
    </font>
    <font>
      <sz val="12"/>
      <color theme="1"/>
      <name val="Arial"/>
      <family val="2"/>
    </font>
    <font>
      <b/>
      <sz val="12"/>
      <color theme="3" tint="-0.4999699890613556"/>
      <name val="Calibri"/>
      <family val="2"/>
    </font>
    <font>
      <b/>
      <sz val="8"/>
      <color theme="3" tint="-0.4999699890613556"/>
      <name val="Calibri"/>
      <family val="2"/>
    </font>
    <font>
      <sz val="10"/>
      <color theme="3" tint="-0.4999699890613556"/>
      <name val="Calibri"/>
      <family val="2"/>
    </font>
    <font>
      <sz val="14"/>
      <color theme="1"/>
      <name val="Arial"/>
      <family val="2"/>
    </font>
    <font>
      <b/>
      <sz val="14"/>
      <color theme="3" tint="-0.4999699890613556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3" tint="-0.4999699890613556"/>
      <name val="Calibri"/>
      <family val="2"/>
    </font>
    <font>
      <sz val="12"/>
      <color theme="4" tint="-0.4999699890613556"/>
      <name val="Calibri"/>
      <family val="2"/>
    </font>
    <font>
      <b/>
      <sz val="11"/>
      <color theme="3" tint="-0.4999699890613556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rgb="FFFF99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0" borderId="2" applyNumberFormat="0" applyFill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25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1" borderId="9" applyNumberFormat="0" applyAlignment="0" applyProtection="0"/>
  </cellStyleXfs>
  <cellXfs count="129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59" fillId="0" borderId="0" xfId="0" applyFont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top" wrapText="1"/>
    </xf>
    <xf numFmtId="0" fontId="76" fillId="33" borderId="0" xfId="0" applyFont="1" applyFill="1" applyBorder="1" applyAlignment="1">
      <alignment horizontal="center" vertical="top"/>
    </xf>
    <xf numFmtId="0" fontId="59" fillId="34" borderId="0" xfId="0" applyFont="1" applyFill="1" applyAlignment="1">
      <alignment/>
    </xf>
    <xf numFmtId="0" fontId="0" fillId="13" borderId="10" xfId="0" applyFont="1" applyFill="1" applyBorder="1" applyAlignment="1">
      <alignment horizontal="center" vertical="center"/>
    </xf>
    <xf numFmtId="0" fontId="13" fillId="6" borderId="11" xfId="52" applyFont="1" applyFill="1" applyBorder="1" applyAlignment="1" applyProtection="1">
      <alignment horizontal="center"/>
      <protection locked="0"/>
    </xf>
    <xf numFmtId="0" fontId="13" fillId="6" borderId="10" xfId="52" applyFont="1" applyFill="1" applyBorder="1" applyAlignment="1" applyProtection="1">
      <alignment horizontal="center"/>
      <protection locked="0"/>
    </xf>
    <xf numFmtId="0" fontId="13" fillId="6" borderId="12" xfId="52" applyFont="1" applyFill="1" applyBorder="1" applyAlignment="1" applyProtection="1">
      <alignment horizontal="center"/>
      <protection locked="0"/>
    </xf>
    <xf numFmtId="0" fontId="35" fillId="13" borderId="10" xfId="52" applyFont="1" applyFill="1" applyBorder="1" applyAlignment="1" applyProtection="1">
      <alignment horizontal="left" vertical="center"/>
      <protection hidden="1"/>
    </xf>
    <xf numFmtId="0" fontId="59" fillId="0" borderId="0" xfId="0" applyFont="1" applyBorder="1" applyAlignment="1">
      <alignment/>
    </xf>
    <xf numFmtId="0" fontId="35" fillId="13" borderId="13" xfId="52" applyFont="1" applyFill="1" applyBorder="1" applyAlignment="1" applyProtection="1">
      <alignment horizontal="left" vertical="center"/>
      <protection hidden="1"/>
    </xf>
    <xf numFmtId="167" fontId="36" fillId="6" borderId="14" xfId="52" applyNumberFormat="1" applyFont="1" applyFill="1" applyBorder="1" applyAlignment="1" applyProtection="1">
      <alignment horizontal="center"/>
      <protection locked="0"/>
    </xf>
    <xf numFmtId="167" fontId="36" fillId="6" borderId="15" xfId="52" applyNumberFormat="1" applyFont="1" applyFill="1" applyBorder="1" applyAlignment="1" applyProtection="1">
      <alignment horizontal="center"/>
      <protection locked="0"/>
    </xf>
    <xf numFmtId="4" fontId="36" fillId="6" borderId="15" xfId="52" applyNumberFormat="1" applyFont="1" applyFill="1" applyBorder="1" applyAlignment="1" applyProtection="1">
      <alignment horizontal="center"/>
      <protection locked="0"/>
    </xf>
    <xf numFmtId="4" fontId="36" fillId="6" borderId="16" xfId="52" applyNumberFormat="1" applyFont="1" applyFill="1" applyBorder="1" applyAlignment="1" applyProtection="1">
      <alignment horizontal="center"/>
      <protection locked="0"/>
    </xf>
    <xf numFmtId="0" fontId="0" fillId="13" borderId="0" xfId="0" applyFont="1" applyFill="1" applyAlignment="1">
      <alignment/>
    </xf>
    <xf numFmtId="0" fontId="35" fillId="13" borderId="17" xfId="52" applyFont="1" applyFill="1" applyBorder="1" applyAlignment="1" applyProtection="1">
      <alignment horizontal="left" vertical="center"/>
      <protection hidden="1"/>
    </xf>
    <xf numFmtId="167" fontId="36" fillId="6" borderId="18" xfId="52" applyNumberFormat="1" applyFont="1" applyFill="1" applyBorder="1" applyAlignment="1" applyProtection="1">
      <alignment horizontal="center"/>
      <protection locked="0"/>
    </xf>
    <xf numFmtId="4" fontId="36" fillId="6" borderId="18" xfId="52" applyNumberFormat="1" applyFont="1" applyFill="1" applyBorder="1" applyAlignment="1" applyProtection="1">
      <alignment horizontal="center"/>
      <protection locked="0"/>
    </xf>
    <xf numFmtId="4" fontId="36" fillId="6" borderId="19" xfId="52" applyNumberFormat="1" applyFont="1" applyFill="1" applyBorder="1" applyAlignment="1" applyProtection="1">
      <alignment horizontal="center"/>
      <protection locked="0"/>
    </xf>
    <xf numFmtId="0" fontId="77" fillId="6" borderId="20" xfId="0" applyFont="1" applyFill="1" applyBorder="1" applyAlignment="1" applyProtection="1">
      <alignment vertical="center"/>
      <protection locked="0"/>
    </xf>
    <xf numFmtId="0" fontId="78" fillId="13" borderId="10" xfId="51" applyFont="1" applyFill="1" applyBorder="1" applyAlignment="1" applyProtection="1">
      <alignment horizontal="center" vertical="center"/>
      <protection hidden="1"/>
    </xf>
    <xf numFmtId="167" fontId="36" fillId="6" borderId="21" xfId="52" applyNumberFormat="1" applyFont="1" applyFill="1" applyBorder="1" applyAlignment="1" applyProtection="1">
      <alignment horizontal="center"/>
      <protection locked="0"/>
    </xf>
    <xf numFmtId="164" fontId="59" fillId="0" borderId="0" xfId="0" applyNumberFormat="1" applyFont="1" applyBorder="1" applyAlignment="1" applyProtection="1">
      <alignment/>
      <protection hidden="1"/>
    </xf>
    <xf numFmtId="164" fontId="79" fillId="6" borderId="16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35" fillId="13" borderId="22" xfId="52" applyFont="1" applyFill="1" applyBorder="1" applyAlignment="1" applyProtection="1">
      <alignment horizontal="left" vertical="center"/>
      <protection hidden="1"/>
    </xf>
    <xf numFmtId="164" fontId="59" fillId="0" borderId="0" xfId="0" applyNumberFormat="1" applyFont="1" applyAlignment="1" applyProtection="1">
      <alignment/>
      <protection hidden="1"/>
    </xf>
    <xf numFmtId="164" fontId="79" fillId="6" borderId="19" xfId="51" applyNumberFormat="1" applyFont="1" applyFill="1" applyBorder="1" applyAlignment="1" applyProtection="1">
      <alignment horizontal="center" vertical="center"/>
      <protection locked="0"/>
    </xf>
    <xf numFmtId="0" fontId="80" fillId="0" borderId="0" xfId="51" applyFont="1" applyBorder="1" applyProtection="1">
      <alignment/>
      <protection hidden="1"/>
    </xf>
    <xf numFmtId="3" fontId="59" fillId="0" borderId="0" xfId="0" applyNumberFormat="1" applyFont="1" applyBorder="1" applyAlignment="1">
      <alignment/>
    </xf>
    <xf numFmtId="0" fontId="80" fillId="0" borderId="0" xfId="51" applyFont="1" applyBorder="1" applyAlignment="1" applyProtection="1">
      <alignment vertical="center"/>
      <protection hidden="1"/>
    </xf>
    <xf numFmtId="0" fontId="35" fillId="13" borderId="23" xfId="52" applyFont="1" applyFill="1" applyBorder="1" applyAlignment="1" applyProtection="1">
      <alignment horizontal="left" vertical="center"/>
      <protection hidden="1"/>
    </xf>
    <xf numFmtId="167" fontId="36" fillId="6" borderId="24" xfId="52" applyNumberFormat="1" applyFont="1" applyFill="1" applyBorder="1" applyAlignment="1" applyProtection="1">
      <alignment horizontal="center"/>
      <protection locked="0"/>
    </xf>
    <xf numFmtId="167" fontId="36" fillId="6" borderId="25" xfId="52" applyNumberFormat="1" applyFont="1" applyFill="1" applyBorder="1" applyAlignment="1" applyProtection="1">
      <alignment horizontal="center"/>
      <protection locked="0"/>
    </xf>
    <xf numFmtId="4" fontId="36" fillId="6" borderId="25" xfId="52" applyNumberFormat="1" applyFont="1" applyFill="1" applyBorder="1" applyAlignment="1" applyProtection="1">
      <alignment horizontal="center"/>
      <protection locked="0"/>
    </xf>
    <xf numFmtId="4" fontId="36" fillId="6" borderId="26" xfId="52" applyNumberFormat="1" applyFont="1" applyFill="1" applyBorder="1" applyAlignment="1" applyProtection="1">
      <alignment horizontal="center"/>
      <protection locked="0"/>
    </xf>
    <xf numFmtId="0" fontId="35" fillId="13" borderId="27" xfId="52" applyFont="1" applyFill="1" applyBorder="1" applyAlignment="1" applyProtection="1">
      <alignment horizontal="center"/>
      <protection hidden="1"/>
    </xf>
    <xf numFmtId="167" fontId="36" fillId="32" borderId="28" xfId="52" applyNumberFormat="1" applyFont="1" applyFill="1" applyBorder="1" applyAlignment="1" applyProtection="1">
      <alignment horizontal="center"/>
      <protection hidden="1"/>
    </xf>
    <xf numFmtId="167" fontId="36" fillId="32" borderId="27" xfId="52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vertical="center" wrapText="1"/>
    </xf>
    <xf numFmtId="164" fontId="79" fillId="6" borderId="29" xfId="51" applyNumberFormat="1" applyFont="1" applyFill="1" applyBorder="1" applyAlignment="1" applyProtection="1">
      <alignment horizontal="center" vertical="center"/>
      <protection locked="0"/>
    </xf>
    <xf numFmtId="0" fontId="81" fillId="33" borderId="30" xfId="0" applyFont="1" applyFill="1" applyBorder="1" applyAlignment="1">
      <alignment/>
    </xf>
    <xf numFmtId="0" fontId="81" fillId="33" borderId="0" xfId="0" applyFont="1" applyFill="1" applyAlignment="1">
      <alignment/>
    </xf>
    <xf numFmtId="175" fontId="0" fillId="0" borderId="0" xfId="0" applyNumberFormat="1" applyFont="1" applyAlignment="1">
      <alignment/>
    </xf>
    <xf numFmtId="164" fontId="82" fillId="13" borderId="10" xfId="51" applyNumberFormat="1" applyFont="1" applyFill="1" applyBorder="1" applyAlignment="1" applyProtection="1">
      <alignment horizontal="center" vertical="center"/>
      <protection hidden="1"/>
    </xf>
    <xf numFmtId="44" fontId="76" fillId="0" borderId="0" xfId="48" applyFont="1" applyBorder="1" applyAlignment="1" quotePrefix="1">
      <alignment/>
    </xf>
    <xf numFmtId="167" fontId="36" fillId="6" borderId="31" xfId="52" applyNumberFormat="1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4" fillId="0" borderId="0" xfId="51" applyFont="1" applyBorder="1" applyProtection="1">
      <alignment/>
      <protection hidden="1"/>
    </xf>
    <xf numFmtId="0" fontId="85" fillId="0" borderId="0" xfId="51" applyFont="1" applyBorder="1" applyAlignment="1" applyProtection="1">
      <alignment vertical="center"/>
      <protection hidden="1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vertical="center" wrapText="1"/>
    </xf>
    <xf numFmtId="0" fontId="83" fillId="33" borderId="0" xfId="0" applyFont="1" applyFill="1" applyAlignment="1">
      <alignment/>
    </xf>
    <xf numFmtId="0" fontId="83" fillId="0" borderId="0" xfId="0" applyFont="1" applyAlignment="1">
      <alignment/>
    </xf>
    <xf numFmtId="0" fontId="81" fillId="0" borderId="0" xfId="0" applyFont="1" applyFill="1" applyAlignment="1">
      <alignment/>
    </xf>
    <xf numFmtId="0" fontId="83" fillId="33" borderId="32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/>
    </xf>
    <xf numFmtId="0" fontId="86" fillId="32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13" borderId="34" xfId="0" applyFont="1" applyFill="1" applyBorder="1" applyAlignment="1">
      <alignment horizontal="center"/>
    </xf>
    <xf numFmtId="167" fontId="0" fillId="35" borderId="12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87" fillId="13" borderId="12" xfId="0" applyFont="1" applyFill="1" applyBorder="1" applyAlignment="1">
      <alignment horizontal="center"/>
    </xf>
    <xf numFmtId="0" fontId="87" fillId="13" borderId="34" xfId="0" applyFont="1" applyFill="1" applyBorder="1" applyAlignment="1">
      <alignment horizontal="center"/>
    </xf>
    <xf numFmtId="0" fontId="87" fillId="13" borderId="11" xfId="0" applyFont="1" applyFill="1" applyBorder="1" applyAlignment="1">
      <alignment horizontal="center"/>
    </xf>
    <xf numFmtId="175" fontId="88" fillId="35" borderId="12" xfId="0" applyNumberFormat="1" applyFont="1" applyFill="1" applyBorder="1" applyAlignment="1" applyProtection="1">
      <alignment horizontal="center"/>
      <protection hidden="1"/>
    </xf>
    <xf numFmtId="175" fontId="88" fillId="35" borderId="34" xfId="0" applyNumberFormat="1" applyFont="1" applyFill="1" applyBorder="1" applyAlignment="1" applyProtection="1">
      <alignment horizontal="center"/>
      <protection hidden="1"/>
    </xf>
    <xf numFmtId="175" fontId="88" fillId="35" borderId="11" xfId="0" applyNumberFormat="1" applyFont="1" applyFill="1" applyBorder="1" applyAlignment="1" applyProtection="1">
      <alignment horizontal="center"/>
      <protection hidden="1"/>
    </xf>
    <xf numFmtId="0" fontId="35" fillId="13" borderId="12" xfId="52" applyFont="1" applyFill="1" applyBorder="1" applyAlignment="1" applyProtection="1">
      <alignment horizontal="center" vertical="center"/>
      <protection hidden="1"/>
    </xf>
    <xf numFmtId="0" fontId="35" fillId="13" borderId="34" xfId="52" applyFont="1" applyFill="1" applyBorder="1" applyAlignment="1" applyProtection="1">
      <alignment horizontal="center" vertical="center"/>
      <protection hidden="1"/>
    </xf>
    <xf numFmtId="0" fontId="35" fillId="13" borderId="11" xfId="52" applyFont="1" applyFill="1" applyBorder="1" applyAlignment="1" applyProtection="1">
      <alignment horizontal="center" vertical="center"/>
      <protection hidden="1"/>
    </xf>
    <xf numFmtId="0" fontId="76" fillId="33" borderId="0" xfId="0" applyFont="1" applyFill="1" applyBorder="1" applyAlignment="1">
      <alignment horizontal="center" vertical="top" wrapText="1"/>
    </xf>
    <xf numFmtId="0" fontId="76" fillId="33" borderId="0" xfId="0" applyFont="1" applyFill="1" applyBorder="1" applyAlignment="1">
      <alignment horizontal="center" vertical="top"/>
    </xf>
    <xf numFmtId="0" fontId="12" fillId="3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6" fillId="13" borderId="35" xfId="51" applyFont="1" applyFill="1" applyBorder="1" applyAlignment="1" applyProtection="1">
      <alignment horizontal="left" vertical="center" shrinkToFit="1"/>
      <protection hidden="1"/>
    </xf>
    <xf numFmtId="14" fontId="14" fillId="6" borderId="35" xfId="51" applyNumberFormat="1" applyFont="1" applyFill="1" applyBorder="1" applyAlignment="1" applyProtection="1">
      <alignment horizontal="center" vertical="center"/>
      <protection locked="0"/>
    </xf>
    <xf numFmtId="0" fontId="36" fillId="13" borderId="35" xfId="51" applyFont="1" applyFill="1" applyBorder="1" applyAlignment="1" applyProtection="1">
      <alignment horizontal="center" vertical="center" shrinkToFit="1"/>
      <protection hidden="1"/>
    </xf>
    <xf numFmtId="0" fontId="89" fillId="13" borderId="10" xfId="51" applyFont="1" applyFill="1" applyBorder="1" applyAlignment="1" applyProtection="1">
      <alignment horizontal="center" vertical="center" wrapText="1" shrinkToFit="1"/>
      <protection hidden="1"/>
    </xf>
    <xf numFmtId="0" fontId="90" fillId="13" borderId="10" xfId="51" applyFont="1" applyFill="1" applyBorder="1" applyAlignment="1" applyProtection="1">
      <alignment horizontal="center" vertical="center" wrapText="1"/>
      <protection hidden="1"/>
    </xf>
    <xf numFmtId="0" fontId="91" fillId="13" borderId="12" xfId="0" applyFont="1" applyFill="1" applyBorder="1" applyAlignment="1">
      <alignment horizontal="center"/>
    </xf>
    <xf numFmtId="0" fontId="91" fillId="13" borderId="34" xfId="0" applyFont="1" applyFill="1" applyBorder="1" applyAlignment="1">
      <alignment horizontal="center"/>
    </xf>
    <xf numFmtId="0" fontId="91" fillId="13" borderId="11" xfId="0" applyFont="1" applyFill="1" applyBorder="1" applyAlignment="1">
      <alignment horizontal="center"/>
    </xf>
    <xf numFmtId="175" fontId="92" fillId="35" borderId="12" xfId="48" applyNumberFormat="1" applyFont="1" applyFill="1" applyBorder="1" applyAlignment="1" applyProtection="1">
      <alignment horizontal="center" vertical="center"/>
      <protection hidden="1"/>
    </xf>
    <xf numFmtId="175" fontId="92" fillId="35" borderId="34" xfId="48" applyNumberFormat="1" applyFont="1" applyFill="1" applyBorder="1" applyAlignment="1" applyProtection="1">
      <alignment horizontal="center" vertical="center"/>
      <protection hidden="1"/>
    </xf>
    <xf numFmtId="175" fontId="92" fillId="35" borderId="11" xfId="48" applyNumberFormat="1" applyFont="1" applyFill="1" applyBorder="1" applyAlignment="1" applyProtection="1">
      <alignment horizontal="center" vertical="center"/>
      <protection hidden="1"/>
    </xf>
    <xf numFmtId="169" fontId="79" fillId="0" borderId="36" xfId="0" applyNumberFormat="1" applyFont="1" applyBorder="1" applyAlignment="1" applyProtection="1">
      <alignment horizontal="left"/>
      <protection hidden="1"/>
    </xf>
    <xf numFmtId="169" fontId="79" fillId="0" borderId="37" xfId="0" applyNumberFormat="1" applyFont="1" applyBorder="1" applyAlignment="1" applyProtection="1">
      <alignment horizontal="left"/>
      <protection hidden="1"/>
    </xf>
    <xf numFmtId="0" fontId="93" fillId="13" borderId="10" xfId="0" applyFont="1" applyFill="1" applyBorder="1" applyAlignment="1">
      <alignment horizontal="center" vertical="center"/>
    </xf>
    <xf numFmtId="0" fontId="89" fillId="13" borderId="10" xfId="51" applyFont="1" applyFill="1" applyBorder="1" applyAlignment="1" applyProtection="1">
      <alignment horizontal="center" vertical="center" wrapText="1"/>
      <protection hidden="1"/>
    </xf>
    <xf numFmtId="164" fontId="94" fillId="35" borderId="10" xfId="0" applyNumberFormat="1" applyFont="1" applyFill="1" applyBorder="1" applyAlignment="1" applyProtection="1">
      <alignment horizontal="center" vertical="center"/>
      <protection hidden="1"/>
    </xf>
    <xf numFmtId="175" fontId="83" fillId="33" borderId="35" xfId="0" applyNumberFormat="1" applyFont="1" applyFill="1" applyBorder="1" applyAlignment="1">
      <alignment horizontal="center"/>
    </xf>
    <xf numFmtId="169" fontId="79" fillId="0" borderId="36" xfId="51" applyNumberFormat="1" applyFont="1" applyFill="1" applyBorder="1" applyAlignment="1" applyProtection="1">
      <alignment horizontal="left"/>
      <protection hidden="1"/>
    </xf>
    <xf numFmtId="169" fontId="79" fillId="0" borderId="37" xfId="51" applyNumberFormat="1" applyFont="1" applyFill="1" applyBorder="1" applyAlignment="1" applyProtection="1">
      <alignment horizontal="left"/>
      <protection hidden="1"/>
    </xf>
    <xf numFmtId="0" fontId="95" fillId="0" borderId="38" xfId="51" applyFont="1" applyFill="1" applyBorder="1" applyAlignment="1" applyProtection="1">
      <alignment horizontal="left" vertical="center"/>
      <protection hidden="1"/>
    </xf>
    <xf numFmtId="0" fontId="95" fillId="0" borderId="39" xfId="51" applyFont="1" applyFill="1" applyBorder="1" applyAlignment="1" applyProtection="1">
      <alignment horizontal="left" vertical="center"/>
      <protection hidden="1"/>
    </xf>
    <xf numFmtId="0" fontId="95" fillId="0" borderId="40" xfId="51" applyFont="1" applyFill="1" applyBorder="1" applyAlignment="1" applyProtection="1">
      <alignment horizontal="left" vertical="center"/>
      <protection hidden="1"/>
    </xf>
    <xf numFmtId="0" fontId="95" fillId="0" borderId="32" xfId="51" applyFont="1" applyBorder="1" applyAlignment="1" applyProtection="1">
      <alignment horizontal="left"/>
      <protection hidden="1"/>
    </xf>
    <xf numFmtId="169" fontId="79" fillId="0" borderId="21" xfId="51" applyNumberFormat="1" applyFont="1" applyBorder="1" applyAlignment="1" applyProtection="1">
      <alignment horizontal="left"/>
      <protection hidden="1"/>
    </xf>
    <xf numFmtId="169" fontId="79" fillId="0" borderId="18" xfId="51" applyNumberFormat="1" applyFont="1" applyBorder="1" applyAlignment="1" applyProtection="1">
      <alignment horizontal="left"/>
      <protection hidden="1"/>
    </xf>
    <xf numFmtId="169" fontId="79" fillId="0" borderId="14" xfId="0" applyNumberFormat="1" applyFont="1" applyBorder="1" applyAlignment="1" applyProtection="1">
      <alignment horizontal="left"/>
      <protection hidden="1"/>
    </xf>
    <xf numFmtId="169" fontId="79" fillId="0" borderId="15" xfId="0" applyNumberFormat="1" applyFont="1" applyBorder="1" applyAlignment="1" applyProtection="1">
      <alignment horizontal="left"/>
      <protection hidden="1"/>
    </xf>
    <xf numFmtId="169" fontId="79" fillId="0" borderId="21" xfId="0" applyNumberFormat="1" applyFont="1" applyBorder="1" applyAlignment="1" applyProtection="1">
      <alignment horizontal="left"/>
      <protection hidden="1"/>
    </xf>
    <xf numFmtId="169" fontId="79" fillId="0" borderId="18" xfId="0" applyNumberFormat="1" applyFont="1" applyBorder="1" applyAlignment="1" applyProtection="1">
      <alignment horizontal="left"/>
      <protection hidden="1"/>
    </xf>
    <xf numFmtId="169" fontId="79" fillId="0" borderId="21" xfId="51" applyNumberFormat="1" applyFont="1" applyFill="1" applyBorder="1" applyAlignment="1" applyProtection="1">
      <alignment horizontal="left"/>
      <protection hidden="1"/>
    </xf>
    <xf numFmtId="169" fontId="79" fillId="0" borderId="18" xfId="51" applyNumberFormat="1" applyFont="1" applyFill="1" applyBorder="1" applyAlignment="1" applyProtection="1">
      <alignment horizontal="left"/>
      <protection hidden="1"/>
    </xf>
    <xf numFmtId="169" fontId="79" fillId="0" borderId="14" xfId="51" applyNumberFormat="1" applyFont="1" applyFill="1" applyBorder="1" applyAlignment="1" applyProtection="1">
      <alignment horizontal="left"/>
      <protection hidden="1"/>
    </xf>
    <xf numFmtId="169" fontId="79" fillId="0" borderId="15" xfId="51" applyNumberFormat="1" applyFont="1" applyFill="1" applyBorder="1" applyAlignment="1" applyProtection="1">
      <alignment horizontal="left"/>
      <protection hidden="1"/>
    </xf>
    <xf numFmtId="175" fontId="96" fillId="33" borderId="35" xfId="0" applyNumberFormat="1" applyFont="1" applyFill="1" applyBorder="1" applyAlignment="1">
      <alignment horizontal="center" vertical="center"/>
    </xf>
    <xf numFmtId="0" fontId="96" fillId="33" borderId="38" xfId="0" applyFont="1" applyFill="1" applyBorder="1" applyAlignment="1">
      <alignment horizontal="left" vertical="center"/>
    </xf>
    <xf numFmtId="0" fontId="96" fillId="33" borderId="39" xfId="0" applyFont="1" applyFill="1" applyBorder="1" applyAlignment="1">
      <alignment horizontal="left" vertical="center"/>
    </xf>
    <xf numFmtId="0" fontId="96" fillId="33" borderId="40" xfId="0" applyFont="1" applyFill="1" applyBorder="1" applyAlignment="1">
      <alignment horizontal="left" vertical="center"/>
    </xf>
    <xf numFmtId="0" fontId="0" fillId="13" borderId="20" xfId="0" applyFont="1" applyFill="1" applyBorder="1" applyAlignment="1">
      <alignment horizontal="center" vertical="center"/>
    </xf>
    <xf numFmtId="0" fontId="59" fillId="13" borderId="35" xfId="0" applyFont="1" applyFill="1" applyBorder="1" applyAlignment="1">
      <alignment horizontal="center" vertical="center"/>
    </xf>
    <xf numFmtId="0" fontId="97" fillId="13" borderId="32" xfId="51" applyFont="1" applyFill="1" applyBorder="1" applyAlignment="1" applyProtection="1">
      <alignment horizontal="center" vertical="center"/>
      <protection hidden="1"/>
    </xf>
    <xf numFmtId="0" fontId="98" fillId="13" borderId="0" xfId="0" applyFont="1" applyFill="1" applyBorder="1" applyAlignment="1">
      <alignment horizontal="center" vertical="center"/>
    </xf>
    <xf numFmtId="0" fontId="0" fillId="36" borderId="41" xfId="0" applyFont="1" applyFill="1" applyBorder="1" applyAlignment="1" applyProtection="1">
      <alignment horizontal="center" vertical="center"/>
      <protection hidden="1" locked="0"/>
    </xf>
    <xf numFmtId="0" fontId="0" fillId="36" borderId="0" xfId="0" applyFont="1" applyFill="1" applyBorder="1" applyAlignment="1" applyProtection="1">
      <alignment horizontal="center" vertical="center"/>
      <protection hidden="1" locked="0"/>
    </xf>
    <xf numFmtId="0" fontId="0" fillId="36" borderId="42" xfId="0" applyFont="1" applyFill="1" applyBorder="1" applyAlignment="1" applyProtection="1">
      <alignment horizontal="center" vertical="center"/>
      <protection hidden="1" locked="0"/>
    </xf>
    <xf numFmtId="180" fontId="0" fillId="32" borderId="35" xfId="0" applyNumberFormat="1" applyFont="1" applyFill="1" applyBorder="1" applyAlignment="1" applyProtection="1">
      <alignment horizontal="center"/>
      <protection hidden="1"/>
    </xf>
    <xf numFmtId="0" fontId="90" fillId="13" borderId="12" xfId="51" applyFont="1" applyFill="1" applyBorder="1" applyAlignment="1" applyProtection="1">
      <alignment horizontal="center" vertical="center" wrapText="1"/>
      <protection hidden="1"/>
    </xf>
    <xf numFmtId="0" fontId="90" fillId="13" borderId="11" xfId="5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9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0</xdr:rowOff>
    </xdr:from>
    <xdr:to>
      <xdr:col>2</xdr:col>
      <xdr:colOff>619125</xdr:colOff>
      <xdr:row>1</xdr:row>
      <xdr:rowOff>371475</xdr:rowOff>
    </xdr:to>
    <xdr:pic>
      <xdr:nvPicPr>
        <xdr:cNvPr id="1" name="Image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0</xdr:row>
      <xdr:rowOff>95250</xdr:rowOff>
    </xdr:from>
    <xdr:to>
      <xdr:col>18</xdr:col>
      <xdr:colOff>828675</xdr:colOff>
      <xdr:row>1</xdr:row>
      <xdr:rowOff>466725</xdr:rowOff>
    </xdr:to>
    <xdr:pic>
      <xdr:nvPicPr>
        <xdr:cNvPr id="2" name="Image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9525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619125</xdr:colOff>
      <xdr:row>0</xdr:row>
      <xdr:rowOff>0</xdr:rowOff>
    </xdr:from>
    <xdr:to>
      <xdr:col>16</xdr:col>
      <xdr:colOff>266700</xdr:colOff>
      <xdr:row>2</xdr:row>
      <xdr:rowOff>19050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0"/>
          <a:ext cx="1533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0</xdr:row>
      <xdr:rowOff>38100</xdr:rowOff>
    </xdr:from>
    <xdr:to>
      <xdr:col>27</xdr:col>
      <xdr:colOff>266700</xdr:colOff>
      <xdr:row>2</xdr:row>
      <xdr:rowOff>57150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64025" y="38100"/>
          <a:ext cx="1543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D31"/>
  <sheetViews>
    <sheetView showGridLines="0" tabSelected="1" zoomScale="96" zoomScaleNormal="96" zoomScalePageLayoutView="96" workbookViewId="0" topLeftCell="B1">
      <selection activeCell="D17" sqref="D17"/>
    </sheetView>
  </sheetViews>
  <sheetFormatPr defaultColWidth="11.421875" defaultRowHeight="15"/>
  <cols>
    <col min="1" max="1" width="11.57421875" style="1" hidden="1" customWidth="1"/>
    <col min="2" max="2" width="4.7109375" style="3" customWidth="1"/>
    <col min="3" max="3" width="14.8515625" style="3" customWidth="1"/>
    <col min="4" max="4" width="26.7109375" style="3" customWidth="1"/>
    <col min="5" max="5" width="2.8515625" style="3" customWidth="1"/>
    <col min="6" max="6" width="12.421875" style="3" customWidth="1"/>
    <col min="7" max="7" width="11.421875" style="3" customWidth="1"/>
    <col min="8" max="8" width="10.57421875" style="3" customWidth="1"/>
    <col min="9" max="9" width="8.00390625" style="3" customWidth="1"/>
    <col min="10" max="10" width="7.7109375" style="3" customWidth="1"/>
    <col min="11" max="11" width="4.8515625" style="3" customWidth="1"/>
    <col min="12" max="12" width="4.28125" style="3" customWidth="1"/>
    <col min="13" max="13" width="3.28125" style="3" customWidth="1"/>
    <col min="14" max="14" width="9.7109375" style="3" customWidth="1"/>
    <col min="15" max="15" width="9.57421875" style="3" customWidth="1"/>
    <col min="16" max="16" width="9.00390625" style="3" customWidth="1"/>
    <col min="17" max="17" width="4.57421875" style="3" customWidth="1"/>
    <col min="18" max="18" width="11.8515625" style="3" customWidth="1"/>
    <col min="19" max="19" width="22.57421875" style="3" customWidth="1"/>
    <col min="20" max="23" width="11.7109375" style="3" customWidth="1"/>
    <col min="24" max="24" width="12.421875" style="3" customWidth="1"/>
    <col min="25" max="25" width="11.8515625" style="3" customWidth="1"/>
    <col min="26" max="27" width="11.7109375" style="3" customWidth="1"/>
    <col min="28" max="33" width="8.7109375" style="3" customWidth="1"/>
    <col min="34" max="16384" width="11.421875" style="3" customWidth="1"/>
  </cols>
  <sheetData>
    <row r="1" spans="2:28" ht="15.7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2"/>
      <c r="S1" s="63" t="s">
        <v>16</v>
      </c>
      <c r="T1" s="63"/>
      <c r="U1" s="63"/>
      <c r="V1" s="63"/>
      <c r="W1" s="63"/>
      <c r="X1" s="63"/>
      <c r="Y1" s="63"/>
      <c r="Z1" s="63"/>
      <c r="AA1" s="63"/>
      <c r="AB1" s="2"/>
    </row>
    <row r="2" spans="1:27" ht="39.75" customHeight="1">
      <c r="A2" s="81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S2" s="78" t="s">
        <v>38</v>
      </c>
      <c r="T2" s="79"/>
      <c r="U2" s="79"/>
      <c r="V2" s="79"/>
      <c r="W2" s="79"/>
      <c r="X2" s="79"/>
      <c r="Y2" s="79"/>
      <c r="Z2" s="79"/>
      <c r="AA2" s="79"/>
    </row>
    <row r="3" spans="1:27" ht="13.5" customHeight="1">
      <c r="A3" s="4"/>
      <c r="B3" s="62" t="s">
        <v>21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S3" s="5"/>
      <c r="T3" s="6"/>
      <c r="U3" s="6"/>
      <c r="V3" s="6"/>
      <c r="W3" s="6"/>
      <c r="X3" s="6"/>
      <c r="Y3" s="6"/>
      <c r="Z3" s="6"/>
      <c r="AA3" s="6"/>
    </row>
    <row r="4" spans="2:27" ht="15">
      <c r="B4" s="80" t="s">
        <v>39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S4" s="64" t="s">
        <v>28</v>
      </c>
      <c r="T4" s="64"/>
      <c r="U4" s="64"/>
      <c r="V4" s="64"/>
      <c r="W4" s="64"/>
      <c r="X4" s="64"/>
      <c r="Y4" s="64"/>
      <c r="Z4" s="64"/>
      <c r="AA4" s="64"/>
    </row>
    <row r="5" spans="1:27" ht="15" customHeight="1">
      <c r="A5" s="7"/>
      <c r="B5" s="80" t="s">
        <v>40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S5" s="8" t="s">
        <v>29</v>
      </c>
      <c r="T5" s="9">
        <v>0</v>
      </c>
      <c r="U5" s="9">
        <v>0</v>
      </c>
      <c r="V5" s="10">
        <v>0</v>
      </c>
      <c r="W5" s="10">
        <v>0</v>
      </c>
      <c r="X5" s="10">
        <v>0</v>
      </c>
      <c r="Y5" s="11">
        <v>0</v>
      </c>
      <c r="Z5" s="11">
        <v>0</v>
      </c>
      <c r="AA5" s="10">
        <v>0</v>
      </c>
    </row>
    <row r="6" spans="1:27" ht="15.75">
      <c r="A6" s="7"/>
      <c r="S6" s="12" t="s">
        <v>20</v>
      </c>
      <c r="T6" s="65" t="s">
        <v>25</v>
      </c>
      <c r="U6" s="66"/>
      <c r="V6" s="66"/>
      <c r="W6" s="66"/>
      <c r="X6" s="66"/>
      <c r="Y6" s="66"/>
      <c r="Z6" s="66"/>
      <c r="AA6" s="66"/>
    </row>
    <row r="7" spans="1:27" ht="15.75">
      <c r="A7" s="13"/>
      <c r="B7" s="82" t="s">
        <v>23</v>
      </c>
      <c r="C7" s="82"/>
      <c r="D7" s="82"/>
      <c r="E7" s="83"/>
      <c r="F7" s="83"/>
      <c r="G7" s="84" t="s">
        <v>22</v>
      </c>
      <c r="H7" s="84"/>
      <c r="I7" s="84"/>
      <c r="J7" s="84"/>
      <c r="K7" s="84"/>
      <c r="L7" s="84"/>
      <c r="M7" s="84"/>
      <c r="N7" s="84"/>
      <c r="O7" s="83"/>
      <c r="P7" s="83"/>
      <c r="Q7" s="83"/>
      <c r="S7" s="14" t="s">
        <v>1</v>
      </c>
      <c r="T7" s="15"/>
      <c r="U7" s="16"/>
      <c r="V7" s="16"/>
      <c r="W7" s="16"/>
      <c r="X7" s="17"/>
      <c r="Y7" s="17"/>
      <c r="Z7" s="17"/>
      <c r="AA7" s="18"/>
    </row>
    <row r="8" spans="1:27" ht="17.25" customHeight="1">
      <c r="A8" s="13"/>
      <c r="B8" s="122" t="s">
        <v>34</v>
      </c>
      <c r="C8" s="122"/>
      <c r="D8" s="122"/>
      <c r="E8" s="122"/>
      <c r="F8" s="122"/>
      <c r="G8" s="122"/>
      <c r="H8" s="122"/>
      <c r="I8" s="122"/>
      <c r="J8" s="122"/>
      <c r="K8" s="122"/>
      <c r="L8" s="19"/>
      <c r="M8" s="19"/>
      <c r="N8" s="19"/>
      <c r="O8" s="123" t="s">
        <v>26</v>
      </c>
      <c r="P8" s="124"/>
      <c r="Q8" s="125"/>
      <c r="S8" s="20" t="s">
        <v>4</v>
      </c>
      <c r="T8" s="26"/>
      <c r="U8" s="21"/>
      <c r="V8" s="21"/>
      <c r="W8" s="21"/>
      <c r="X8" s="22"/>
      <c r="Y8" s="22"/>
      <c r="Z8" s="22"/>
      <c r="AA8" s="23"/>
    </row>
    <row r="9" spans="1:27" ht="16.5" customHeight="1">
      <c r="A9" s="13"/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9"/>
      <c r="M9" s="19"/>
      <c r="N9" s="19"/>
      <c r="O9" s="123"/>
      <c r="P9" s="124"/>
      <c r="Q9" s="125"/>
      <c r="S9" s="20" t="s">
        <v>5</v>
      </c>
      <c r="T9" s="26"/>
      <c r="U9" s="21"/>
      <c r="V9" s="21"/>
      <c r="W9" s="21"/>
      <c r="X9" s="22"/>
      <c r="Y9" s="22"/>
      <c r="Z9" s="22"/>
      <c r="AA9" s="23"/>
    </row>
    <row r="10" spans="1:27" ht="15.75">
      <c r="A10" s="13"/>
      <c r="B10" s="119" t="s">
        <v>24</v>
      </c>
      <c r="C10" s="119"/>
      <c r="D10" s="119"/>
      <c r="E10" s="119"/>
      <c r="F10" s="119"/>
      <c r="G10" s="24"/>
      <c r="H10" s="120" t="s">
        <v>31</v>
      </c>
      <c r="I10" s="120"/>
      <c r="J10" s="120"/>
      <c r="K10" s="120"/>
      <c r="L10" s="120"/>
      <c r="M10" s="120"/>
      <c r="N10" s="120"/>
      <c r="O10" s="120"/>
      <c r="P10" s="126">
        <f>IF(ISBLANK(O7),"",DATEDIF(E7,O7,"d")/30.4)</f>
      </c>
      <c r="Q10" s="126"/>
      <c r="S10" s="20" t="s">
        <v>6</v>
      </c>
      <c r="T10" s="51"/>
      <c r="U10" s="21"/>
      <c r="V10" s="21"/>
      <c r="W10" s="21"/>
      <c r="X10" s="22"/>
      <c r="Y10" s="22"/>
      <c r="Z10" s="22"/>
      <c r="AA10" s="23"/>
    </row>
    <row r="11" spans="1:27" ht="16.5" customHeight="1">
      <c r="A11" s="13"/>
      <c r="B11" s="85" t="s">
        <v>17</v>
      </c>
      <c r="C11" s="85"/>
      <c r="D11" s="25" t="s">
        <v>2</v>
      </c>
      <c r="E11" s="96" t="s">
        <v>18</v>
      </c>
      <c r="F11" s="96"/>
      <c r="G11" s="25" t="s">
        <v>2</v>
      </c>
      <c r="S11" s="20" t="s">
        <v>7</v>
      </c>
      <c r="T11" s="26"/>
      <c r="U11" s="21"/>
      <c r="V11" s="21"/>
      <c r="W11" s="21"/>
      <c r="X11" s="22"/>
      <c r="Y11" s="22"/>
      <c r="Z11" s="22"/>
      <c r="AA11" s="23"/>
    </row>
    <row r="12" spans="1:27" ht="18.75">
      <c r="A12" s="27">
        <f>SUM(D12:D23)</f>
        <v>0</v>
      </c>
      <c r="B12" s="113">
        <f>IF(ISBLANK(O7),"",O7)</f>
      </c>
      <c r="C12" s="114"/>
      <c r="D12" s="28"/>
      <c r="E12" s="107">
        <f>IF(ISBLANK(O7),"",O7)</f>
      </c>
      <c r="F12" s="108"/>
      <c r="G12" s="28"/>
      <c r="K12" s="95" t="s">
        <v>3</v>
      </c>
      <c r="L12" s="95"/>
      <c r="M12" s="95"/>
      <c r="N12" s="95"/>
      <c r="O12" s="95"/>
      <c r="P12" s="95"/>
      <c r="S12" s="20" t="s">
        <v>8</v>
      </c>
      <c r="T12" s="26"/>
      <c r="U12" s="21"/>
      <c r="V12" s="21"/>
      <c r="W12" s="21"/>
      <c r="X12" s="22"/>
      <c r="Y12" s="22"/>
      <c r="Z12" s="22"/>
      <c r="AA12" s="23"/>
    </row>
    <row r="13" spans="1:27" ht="15.75">
      <c r="A13" s="27">
        <f>SUM(D13:D24)</f>
        <v>50</v>
      </c>
      <c r="B13" s="105">
        <f>IF(ISBLANK(O7),"",DATE(YEAR(B12),MONTH(B12)-1,1))</f>
      </c>
      <c r="C13" s="106"/>
      <c r="D13" s="32"/>
      <c r="E13" s="109">
        <f>IF(ISBLANK(O7),"",DATE(YEAR(E12),MONTH(E12),-1))</f>
      </c>
      <c r="F13" s="110"/>
      <c r="G13" s="32"/>
      <c r="K13" s="97">
        <f>IF(ISBLANK(G13),"",MAX(D26,G26))</f>
      </c>
      <c r="L13" s="97"/>
      <c r="M13" s="97"/>
      <c r="N13" s="97"/>
      <c r="O13" s="97"/>
      <c r="P13" s="97"/>
      <c r="S13" s="20" t="s">
        <v>9</v>
      </c>
      <c r="T13" s="26"/>
      <c r="U13" s="21"/>
      <c r="V13" s="21"/>
      <c r="W13" s="21"/>
      <c r="X13" s="22"/>
      <c r="Y13" s="22"/>
      <c r="Z13" s="22"/>
      <c r="AA13" s="23"/>
    </row>
    <row r="14" spans="1:27" ht="15.75">
      <c r="A14" s="13"/>
      <c r="B14" s="105">
        <f>IF(ISBLANK(O7),"",DATE(YEAR(B13),MONTH(B13)-1,1))</f>
      </c>
      <c r="C14" s="106"/>
      <c r="D14" s="32"/>
      <c r="E14" s="109">
        <f>IF(ISBLANK(O7),"",DATE(YEAR(E13),MONTH(E13),-2))</f>
      </c>
      <c r="F14" s="110"/>
      <c r="G14" s="32"/>
      <c r="J14" s="29"/>
      <c r="K14" s="29"/>
      <c r="L14" s="29"/>
      <c r="M14" s="29"/>
      <c r="N14" s="29"/>
      <c r="O14" s="29"/>
      <c r="P14" s="29"/>
      <c r="S14" s="30" t="s">
        <v>10</v>
      </c>
      <c r="T14" s="26"/>
      <c r="U14" s="21"/>
      <c r="V14" s="21"/>
      <c r="W14" s="21"/>
      <c r="X14" s="22"/>
      <c r="Y14" s="22"/>
      <c r="Z14" s="22"/>
      <c r="AA14" s="23"/>
    </row>
    <row r="15" spans="1:27" ht="15.75">
      <c r="A15" s="31">
        <f>SUM(G12,G13,G14)</f>
        <v>0</v>
      </c>
      <c r="B15" s="105">
        <f>IF(ISBLANK(O7),"",DATE(YEAR(B14),MONTH(B14)-1,1))</f>
      </c>
      <c r="C15" s="106"/>
      <c r="D15" s="32"/>
      <c r="E15" s="93">
        <f>IF(ISBLANK(O7),"",DATE(YEAR(E14),MONTH(E14),-2))</f>
      </c>
      <c r="F15" s="94"/>
      <c r="G15" s="45">
        <v>50</v>
      </c>
      <c r="I15" s="29"/>
      <c r="J15" s="29"/>
      <c r="K15" s="29"/>
      <c r="L15" s="29"/>
      <c r="M15" s="29"/>
      <c r="N15" s="29"/>
      <c r="O15" s="29"/>
      <c r="P15" s="29"/>
      <c r="S15" s="20" t="s">
        <v>11</v>
      </c>
      <c r="T15" s="26"/>
      <c r="U15" s="21"/>
      <c r="V15" s="21"/>
      <c r="W15" s="21"/>
      <c r="X15" s="22"/>
      <c r="Y15" s="22"/>
      <c r="Z15" s="22"/>
      <c r="AA15" s="23"/>
    </row>
    <row r="16" spans="1:27" ht="15.75" customHeight="1">
      <c r="A16" s="31">
        <f>SUM(G13,G14,G15)</f>
        <v>50</v>
      </c>
      <c r="B16" s="105">
        <f>IF(ISBLANK(O7),"",DATE(YEAR(B15),MONTH(B15)-1,1))</f>
      </c>
      <c r="C16" s="106"/>
      <c r="D16" s="32"/>
      <c r="K16" s="29"/>
      <c r="L16" s="29"/>
      <c r="M16" s="29"/>
      <c r="N16" s="29"/>
      <c r="O16" s="29"/>
      <c r="P16" s="29"/>
      <c r="S16" s="20" t="s">
        <v>12</v>
      </c>
      <c r="T16" s="26"/>
      <c r="U16" s="21"/>
      <c r="V16" s="21"/>
      <c r="W16" s="21"/>
      <c r="X16" s="22"/>
      <c r="Y16" s="22"/>
      <c r="Z16" s="22"/>
      <c r="AA16" s="23"/>
    </row>
    <row r="17" spans="1:27" ht="15.75" customHeight="1">
      <c r="A17" s="13"/>
      <c r="B17" s="105">
        <f>IF(ISBLANK(O7),"",DATE(YEAR(B16),MONTH(B16)-1,1))</f>
      </c>
      <c r="C17" s="106"/>
      <c r="D17" s="32"/>
      <c r="E17" s="29"/>
      <c r="F17" s="33"/>
      <c r="H17" s="29"/>
      <c r="I17" s="87" t="s">
        <v>35</v>
      </c>
      <c r="J17" s="88"/>
      <c r="K17" s="88"/>
      <c r="L17" s="88"/>
      <c r="M17" s="88"/>
      <c r="N17" s="88"/>
      <c r="O17" s="88"/>
      <c r="P17" s="89"/>
      <c r="S17" s="20" t="s">
        <v>13</v>
      </c>
      <c r="T17" s="26"/>
      <c r="U17" s="21"/>
      <c r="V17" s="21"/>
      <c r="W17" s="21"/>
      <c r="X17" s="22"/>
      <c r="Y17" s="22"/>
      <c r="Z17" s="22"/>
      <c r="AA17" s="23"/>
    </row>
    <row r="18" spans="1:27" ht="15.75" customHeight="1" thickBot="1">
      <c r="A18" s="34">
        <f>COUNTA(D12:D23)</f>
        <v>0</v>
      </c>
      <c r="B18" s="105">
        <f>IF(ISBLANK(O7),"",DATE(YEAR(B17),MONTH(B17)-1,1))</f>
      </c>
      <c r="C18" s="106"/>
      <c r="D18" s="32"/>
      <c r="G18" s="35"/>
      <c r="H18" s="35"/>
      <c r="I18" s="29"/>
      <c r="J18" s="29"/>
      <c r="K18" s="29"/>
      <c r="L18" s="29"/>
      <c r="M18" s="29"/>
      <c r="N18" s="29"/>
      <c r="O18" s="29"/>
      <c r="P18" s="29"/>
      <c r="S18" s="36" t="s">
        <v>14</v>
      </c>
      <c r="T18" s="37"/>
      <c r="U18" s="38"/>
      <c r="V18" s="38"/>
      <c r="W18" s="38"/>
      <c r="X18" s="39"/>
      <c r="Y18" s="39"/>
      <c r="Z18" s="39"/>
      <c r="AA18" s="40"/>
    </row>
    <row r="19" spans="1:27" ht="15" customHeight="1" thickTop="1">
      <c r="A19" s="34">
        <f>COUNTA(D13:D24)</f>
        <v>1</v>
      </c>
      <c r="B19" s="105">
        <f>IF(ISBLANK(O7),"",DATE(YEAR(B18),MONTH(B18)-1,1))</f>
      </c>
      <c r="C19" s="106"/>
      <c r="D19" s="32"/>
      <c r="E19" s="29"/>
      <c r="F19" s="33"/>
      <c r="G19" s="35"/>
      <c r="H19" s="29"/>
      <c r="I19" s="90" t="str">
        <f>IF(ISBLANK(G13),"0,00€ Net Non soumis à cotisation",(K13/4)*(G10/12))</f>
        <v>0,00€ Net Non soumis à cotisation</v>
      </c>
      <c r="J19" s="91"/>
      <c r="K19" s="91"/>
      <c r="L19" s="91"/>
      <c r="M19" s="91"/>
      <c r="N19" s="91"/>
      <c r="O19" s="91"/>
      <c r="P19" s="92"/>
      <c r="S19" s="41" t="s">
        <v>15</v>
      </c>
      <c r="T19" s="42">
        <f aca="true" t="shared" si="0" ref="T19:AA19">SUM(T7:T18)</f>
        <v>0</v>
      </c>
      <c r="U19" s="43">
        <f t="shared" si="0"/>
        <v>0</v>
      </c>
      <c r="V19" s="43">
        <f t="shared" si="0"/>
        <v>0</v>
      </c>
      <c r="W19" s="43">
        <f t="shared" si="0"/>
        <v>0</v>
      </c>
      <c r="X19" s="43">
        <f t="shared" si="0"/>
        <v>0</v>
      </c>
      <c r="Y19" s="43">
        <f t="shared" si="0"/>
        <v>0</v>
      </c>
      <c r="Z19" s="43">
        <f t="shared" si="0"/>
        <v>0</v>
      </c>
      <c r="AA19" s="43">
        <f t="shared" si="0"/>
        <v>0</v>
      </c>
    </row>
    <row r="20" spans="1:8" ht="18.75">
      <c r="A20" s="13"/>
      <c r="B20" s="105">
        <f>IF(ISBLANK(O7),"",DATE(YEAR(B19),MONTH(B19)-1,1))</f>
      </c>
      <c r="C20" s="106"/>
      <c r="D20" s="32"/>
      <c r="E20" s="29"/>
      <c r="F20" s="33"/>
      <c r="G20" s="35"/>
      <c r="H20" s="29"/>
    </row>
    <row r="21" spans="1:26" ht="18.75" customHeight="1">
      <c r="A21" s="13"/>
      <c r="B21" s="111">
        <f>IF(ISBLANK(O7),"",DATE(YEAR(B20),MONTH(B20)-1,1))</f>
      </c>
      <c r="C21" s="112"/>
      <c r="D21" s="32"/>
      <c r="E21" s="52"/>
      <c r="F21" s="104">
        <f>IF(ISBLANK(G13),"","Le calcul le plus favorable est :")</f>
      </c>
      <c r="G21" s="104"/>
      <c r="H21" s="104"/>
      <c r="I21" s="104"/>
      <c r="J21" s="53"/>
      <c r="K21" s="53"/>
      <c r="L21" s="53"/>
      <c r="M21" s="53"/>
      <c r="N21" s="53"/>
      <c r="O21" s="53"/>
      <c r="P21" s="53"/>
      <c r="S21" s="75" t="s">
        <v>32</v>
      </c>
      <c r="T21" s="76"/>
      <c r="U21" s="76"/>
      <c r="V21" s="76"/>
      <c r="W21" s="76"/>
      <c r="X21" s="77"/>
      <c r="Y21" s="67">
        <f>T19+U19+V19+W19+X19+Y19+Z19+AA19</f>
        <v>0</v>
      </c>
      <c r="Z21" s="68"/>
    </row>
    <row r="22" spans="1:16" ht="18.75" customHeight="1">
      <c r="A22" s="13"/>
      <c r="B22" s="111">
        <f>IF(ISBLANK(O7),"",DATE(YEAR(B21),MONTH(B21)-1,1))</f>
      </c>
      <c r="C22" s="112"/>
      <c r="D22" s="32"/>
      <c r="E22" s="52"/>
      <c r="F22" s="101">
        <f>IF(ISBLANK(G13),"",IF(I19&gt;V23,"indemnité de rupture légale (1/4)","Indemnité de rupture conventionnelle"))</f>
      </c>
      <c r="G22" s="102"/>
      <c r="H22" s="102"/>
      <c r="I22" s="103"/>
      <c r="J22" s="98">
        <f>IF(ISBLANK(G13),"",MAX(I19,V23))</f>
      </c>
      <c r="K22" s="98"/>
      <c r="L22" s="98"/>
      <c r="M22" s="98"/>
      <c r="N22" s="98"/>
      <c r="O22" s="98"/>
      <c r="P22" s="98"/>
    </row>
    <row r="23" spans="1:30" ht="18" customHeight="1">
      <c r="A23" s="13"/>
      <c r="B23" s="111">
        <f>IF(ISBLANK(O7),"",DATE(YEAR(B22),MONTH(B22)-1,1))</f>
      </c>
      <c r="C23" s="112"/>
      <c r="D23" s="32"/>
      <c r="E23" s="29"/>
      <c r="F23" s="54"/>
      <c r="G23" s="55"/>
      <c r="H23" s="56"/>
      <c r="I23" s="57"/>
      <c r="J23" s="57"/>
      <c r="K23" s="57"/>
      <c r="L23" s="57"/>
      <c r="M23" s="57"/>
      <c r="N23" s="57"/>
      <c r="O23" s="57"/>
      <c r="P23" s="56"/>
      <c r="S23" s="69" t="s">
        <v>19</v>
      </c>
      <c r="T23" s="70"/>
      <c r="U23" s="71"/>
      <c r="V23" s="72">
        <f>(T19+U19+V19+W19+X19+Y19+Z19+AA19)*1/120</f>
        <v>0</v>
      </c>
      <c r="W23" s="73"/>
      <c r="X23" s="73"/>
      <c r="Y23" s="73"/>
      <c r="Z23" s="73"/>
      <c r="AA23" s="74"/>
      <c r="AB23" s="44"/>
      <c r="AC23" s="44"/>
      <c r="AD23" s="44"/>
    </row>
    <row r="24" spans="1:19" ht="18" customHeight="1">
      <c r="A24" s="13"/>
      <c r="B24" s="99">
        <f>IF(ISBLANK(O7),"",DATE(YEAR(B23),MONTH(B23)-1,1))</f>
      </c>
      <c r="C24" s="100"/>
      <c r="D24" s="45">
        <v>50</v>
      </c>
      <c r="E24" s="46"/>
      <c r="F24" s="47"/>
      <c r="G24" s="47"/>
      <c r="H24" s="47"/>
      <c r="I24" s="47"/>
      <c r="J24" s="47"/>
      <c r="K24" s="47"/>
      <c r="L24" s="47"/>
      <c r="M24" s="47"/>
      <c r="N24" s="60"/>
      <c r="P24"/>
      <c r="S24" s="48"/>
    </row>
    <row r="25" spans="1:27" ht="11.25" customHeight="1">
      <c r="A25" s="1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S25" s="61">
        <f>IF(ISBLANK(G13),"","Le calcul le plus favorable est :")</f>
      </c>
      <c r="T25" s="61"/>
      <c r="U25" s="61"/>
      <c r="V25" s="61"/>
      <c r="W25" s="58"/>
      <c r="X25" s="58"/>
      <c r="Y25" s="58"/>
      <c r="Z25" s="58"/>
      <c r="AA25" s="58"/>
    </row>
    <row r="26" spans="1:27" ht="39.75" customHeight="1">
      <c r="A26" s="13"/>
      <c r="B26" s="86" t="s">
        <v>36</v>
      </c>
      <c r="C26" s="86"/>
      <c r="D26" s="49">
        <f>IF(ISBLANK(D13),"",ROUND(IF(O8="non",$A$13,$A$12),2)/ROUND(IF(O8="non",$A$19,$A$18),2))</f>
      </c>
      <c r="E26" s="127" t="s">
        <v>30</v>
      </c>
      <c r="F26" s="128"/>
      <c r="G26" s="49">
        <f>IF(ISBLANK(G13),"",ROUND(IF(O8="non",$A$16,$A$15),2)/3)</f>
      </c>
      <c r="H26" s="50"/>
      <c r="K26" s="29"/>
      <c r="L26" s="29"/>
      <c r="M26" s="29"/>
      <c r="N26" s="29"/>
      <c r="O26" s="29"/>
      <c r="P26" s="29"/>
      <c r="S26" s="116">
        <f>IF(ISBLANK(G13),"",IF(I19&gt;V23,"indemnité de rupture légale (1/4)","Indemnité de rupture conventionnelle"))</f>
      </c>
      <c r="T26" s="117"/>
      <c r="U26" s="117"/>
      <c r="V26" s="118"/>
      <c r="W26" s="115">
        <f>IF(ISBLANK(G13),"",MAX(I19,V23))</f>
      </c>
      <c r="X26" s="115"/>
      <c r="Y26" s="115"/>
      <c r="Z26" s="115"/>
      <c r="AA26" s="115"/>
    </row>
    <row r="27" spans="1:27" ht="15">
      <c r="A27" s="13"/>
      <c r="B27" s="29"/>
      <c r="S27" s="59"/>
      <c r="T27" s="59"/>
      <c r="U27" s="59"/>
      <c r="V27" s="59"/>
      <c r="W27" s="59"/>
      <c r="X27" s="59"/>
      <c r="Y27" s="59"/>
      <c r="Z27" s="59"/>
      <c r="AA27" s="59"/>
    </row>
    <row r="28" spans="19:27" ht="15">
      <c r="S28" s="59"/>
      <c r="T28" s="59"/>
      <c r="U28" s="59"/>
      <c r="V28" s="59"/>
      <c r="W28" s="59"/>
      <c r="X28" s="59"/>
      <c r="Y28" s="59"/>
      <c r="Z28" s="59"/>
      <c r="AA28" s="59"/>
    </row>
    <row r="29" ht="15">
      <c r="P29" s="29"/>
    </row>
    <row r="31" spans="4:13" ht="15">
      <c r="D31" s="44"/>
      <c r="E31" s="44"/>
      <c r="F31" s="44"/>
      <c r="G31" s="44"/>
      <c r="H31" s="44"/>
      <c r="I31" s="44"/>
      <c r="J31" s="44"/>
      <c r="K31" s="44"/>
      <c r="L31" s="44"/>
      <c r="M31" s="44"/>
    </row>
  </sheetData>
  <sheetProtection password="DE7F" sheet="1" selectLockedCells="1"/>
  <mergeCells count="54">
    <mergeCell ref="W26:AA26"/>
    <mergeCell ref="S26:V26"/>
    <mergeCell ref="B10:F10"/>
    <mergeCell ref="H10:O10"/>
    <mergeCell ref="O7:Q7"/>
    <mergeCell ref="B9:K9"/>
    <mergeCell ref="B8:K8"/>
    <mergeCell ref="O8:Q9"/>
    <mergeCell ref="P10:Q10"/>
    <mergeCell ref="E26:F26"/>
    <mergeCell ref="B12:C12"/>
    <mergeCell ref="B13:C13"/>
    <mergeCell ref="B14:C14"/>
    <mergeCell ref="B23:C23"/>
    <mergeCell ref="B17:C17"/>
    <mergeCell ref="B18:C18"/>
    <mergeCell ref="B16:C16"/>
    <mergeCell ref="F22:I22"/>
    <mergeCell ref="F21:I21"/>
    <mergeCell ref="B19:C19"/>
    <mergeCell ref="E12:F12"/>
    <mergeCell ref="E13:F13"/>
    <mergeCell ref="E14:F14"/>
    <mergeCell ref="B21:C21"/>
    <mergeCell ref="B22:C22"/>
    <mergeCell ref="B20:C20"/>
    <mergeCell ref="B15:C15"/>
    <mergeCell ref="B11:C11"/>
    <mergeCell ref="B26:C26"/>
    <mergeCell ref="I17:P17"/>
    <mergeCell ref="I19:P19"/>
    <mergeCell ref="E15:F15"/>
    <mergeCell ref="K12:P12"/>
    <mergeCell ref="E11:F11"/>
    <mergeCell ref="K13:P13"/>
    <mergeCell ref="J22:P22"/>
    <mergeCell ref="B24:C24"/>
    <mergeCell ref="S2:AA2"/>
    <mergeCell ref="B4:Q4"/>
    <mergeCell ref="B5:Q5"/>
    <mergeCell ref="A2:Q2"/>
    <mergeCell ref="B7:D7"/>
    <mergeCell ref="E7:F7"/>
    <mergeCell ref="G7:N7"/>
    <mergeCell ref="S25:V25"/>
    <mergeCell ref="B3:Q3"/>
    <mergeCell ref="B1:Q1"/>
    <mergeCell ref="S1:AA1"/>
    <mergeCell ref="S4:AA4"/>
    <mergeCell ref="T6:AA6"/>
    <mergeCell ref="Y21:Z21"/>
    <mergeCell ref="S23:U23"/>
    <mergeCell ref="V23:AA23"/>
    <mergeCell ref="S21:X21"/>
  </mergeCells>
  <conditionalFormatting sqref="B12">
    <cfRule type="expression" priority="10" dxfId="8" stopIfTrue="1">
      <formula>$O$8="non"</formula>
    </cfRule>
  </conditionalFormatting>
  <conditionalFormatting sqref="D12">
    <cfRule type="expression" priority="9" dxfId="8" stopIfTrue="1">
      <formula>$O$8="non"</formula>
    </cfRule>
  </conditionalFormatting>
  <conditionalFormatting sqref="E12">
    <cfRule type="expression" priority="8" dxfId="8" stopIfTrue="1">
      <formula>$O$8="non"</formula>
    </cfRule>
  </conditionalFormatting>
  <conditionalFormatting sqref="G12">
    <cfRule type="expression" priority="7" dxfId="8" stopIfTrue="1">
      <formula>$O$8="non"</formula>
    </cfRule>
  </conditionalFormatting>
  <conditionalFormatting sqref="B24">
    <cfRule type="expression" priority="6" dxfId="8" stopIfTrue="1">
      <formula>$O$8="oui"</formula>
    </cfRule>
  </conditionalFormatting>
  <conditionalFormatting sqref="D24">
    <cfRule type="expression" priority="5" dxfId="8" stopIfTrue="1">
      <formula>$O$8="oui"</formula>
    </cfRule>
  </conditionalFormatting>
  <conditionalFormatting sqref="E15">
    <cfRule type="expression" priority="4" dxfId="8" stopIfTrue="1">
      <formula>$O$8="oui"</formula>
    </cfRule>
  </conditionalFormatting>
  <conditionalFormatting sqref="G15">
    <cfRule type="expression" priority="3" dxfId="8" stopIfTrue="1">
      <formula>$O$8="oui"</formula>
    </cfRule>
  </conditionalFormatting>
  <dataValidations count="1">
    <dataValidation type="list" allowBlank="1" showInputMessage="1" showErrorMessage="1" sqref="O8">
      <formula1>oui_non</formula1>
    </dataValidation>
  </dataValidations>
  <printOptions/>
  <pageMargins left="0.03937007874015748" right="0.03937007874015748" top="0.4330708661417323" bottom="0.7480314960629921" header="0.31496062992125984" footer="0.31496062992125984"/>
  <pageSetup horizontalDpi="600" verticalDpi="600" orientation="landscape" paperSize="9" r:id="rId4"/>
  <headerFooter>
    <oddFooter>&amp;C&amp;"-,Gras"&amp;12ANAMAAF-SUPNAAFAM-UNSA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11.421875" defaultRowHeight="15"/>
  <sheetData>
    <row r="1" ht="15">
      <c r="A1" t="s">
        <v>26</v>
      </c>
    </row>
    <row r="2" ht="15">
      <c r="A2" t="s">
        <v>27</v>
      </c>
    </row>
  </sheetData>
  <sheetProtection password="EAF2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indemnité de rupture</dc:title>
  <dc:subject/>
  <dc:creator>ANAMAAF-SUPNAAFAM-UNSA</dc:creator>
  <cp:keywords/>
  <dc:description/>
  <cp:lastModifiedBy>utilisateur</cp:lastModifiedBy>
  <cp:lastPrinted>2016-02-15T15:27:42Z</cp:lastPrinted>
  <dcterms:created xsi:type="dcterms:W3CDTF">2013-11-09T20:21:43Z</dcterms:created>
  <dcterms:modified xsi:type="dcterms:W3CDTF">2018-10-18T07:29:24Z</dcterms:modified>
  <cp:category/>
  <cp:version/>
  <cp:contentType/>
  <cp:contentStatus/>
</cp:coreProperties>
</file>